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aperCloud\Desktop\"/>
    </mc:Choice>
  </mc:AlternateContent>
  <xr:revisionPtr revIDLastSave="0" documentId="13_ncr:1_{D013B113-8476-45C6-BB17-84634F6F22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Аркуш2" sheetId="3" r:id="rId2"/>
  </sheets>
  <definedNames>
    <definedName name="_xlnm._FilterDatabase" localSheetId="1" hidden="1">Аркуш2!$C$5:$N$33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" i="1" l="1"/>
  <c r="AC7" i="1"/>
  <c r="AC8" i="1"/>
  <c r="AC9" i="1"/>
  <c r="AC10" i="1"/>
  <c r="AC11" i="1"/>
  <c r="AC12" i="1"/>
  <c r="AC13" i="1"/>
  <c r="AC14" i="1"/>
  <c r="AC15" i="1"/>
  <c r="AC16" i="1"/>
  <c r="AC5" i="1"/>
  <c r="AB17" i="1"/>
  <c r="AA17" i="1"/>
  <c r="Z17" i="1"/>
  <c r="X6" i="1"/>
  <c r="X7" i="1"/>
  <c r="X8" i="1"/>
  <c r="X9" i="1"/>
  <c r="X10" i="1"/>
  <c r="X11" i="1"/>
  <c r="Y11" i="1" s="1"/>
  <c r="AD11" i="1" s="1"/>
  <c r="X12" i="1"/>
  <c r="X13" i="1"/>
  <c r="X14" i="1"/>
  <c r="X15" i="1"/>
  <c r="Y15" i="1" s="1"/>
  <c r="AD15" i="1" s="1"/>
  <c r="X16" i="1"/>
  <c r="X5" i="1"/>
  <c r="N17" i="1"/>
  <c r="O17" i="1"/>
  <c r="P17" i="1"/>
  <c r="Q17" i="1"/>
  <c r="R17" i="1"/>
  <c r="S17" i="1"/>
  <c r="T17" i="1"/>
  <c r="U17" i="1"/>
  <c r="V17" i="1"/>
  <c r="W17" i="1"/>
  <c r="M17" i="1"/>
  <c r="H6" i="1"/>
  <c r="H7" i="1"/>
  <c r="H8" i="1"/>
  <c r="H9" i="1"/>
  <c r="H10" i="1"/>
  <c r="H11" i="1"/>
  <c r="H12" i="1"/>
  <c r="H13" i="1"/>
  <c r="H14" i="1"/>
  <c r="H15" i="1"/>
  <c r="H16" i="1"/>
  <c r="H5" i="1"/>
  <c r="E17" i="1"/>
  <c r="D17" i="1"/>
  <c r="F17" i="1"/>
  <c r="G17" i="1"/>
  <c r="I17" i="1"/>
  <c r="J17" i="1"/>
  <c r="K17" i="1"/>
  <c r="L17" i="1"/>
  <c r="B17" i="1"/>
  <c r="Y16" i="1" l="1"/>
  <c r="AD16" i="1" s="1"/>
  <c r="Y12" i="1"/>
  <c r="AD12" i="1" s="1"/>
  <c r="Y8" i="1"/>
  <c r="AD8" i="1" s="1"/>
  <c r="AC17" i="1"/>
  <c r="Y7" i="1"/>
  <c r="AD7" i="1" s="1"/>
  <c r="Y14" i="1"/>
  <c r="AD14" i="1" s="1"/>
  <c r="Y10" i="1"/>
  <c r="AD10" i="1" s="1"/>
  <c r="Y6" i="1"/>
  <c r="AD6" i="1" s="1"/>
  <c r="Y5" i="1"/>
  <c r="AD5" i="1" s="1"/>
  <c r="Y13" i="1"/>
  <c r="AD13" i="1" s="1"/>
  <c r="Y9" i="1"/>
  <c r="AD9" i="1" s="1"/>
  <c r="H17" i="1"/>
  <c r="X17" i="1"/>
  <c r="Y17" i="1" l="1"/>
  <c r="AD17" i="1" s="1"/>
</calcChain>
</file>

<file path=xl/sharedStrings.xml><?xml version="1.0" encoding="utf-8"?>
<sst xmlns="http://schemas.openxmlformats.org/spreadsheetml/2006/main" count="155" uniqueCount="99">
  <si>
    <t>ГРОМАДСЬКА ОРГАНІЗАЦІЯ "ЗРУШ СКЕЛЮ" (ЄДРПОУ 45559336)  дані прот надходження пожертв та витрати за 2025р.</t>
  </si>
  <si>
    <t>Бухгалтерський супровід</t>
  </si>
  <si>
    <t xml:space="preserve">Витрати на оплату праці </t>
  </si>
  <si>
    <t>ЄСВ</t>
  </si>
  <si>
    <t>Комісія банку</t>
  </si>
  <si>
    <t>Місяць, рік</t>
  </si>
  <si>
    <t>Амортизація малоцінних необоротних активів</t>
  </si>
  <si>
    <t>Друк та канцелярія</t>
  </si>
  <si>
    <t>Засоби для проведення заходів</t>
  </si>
  <si>
    <t>Засоби для проведення практичних занять (турнікети, набої, магазину, гранати, милиці, бинти, рукавиці та інше)</t>
  </si>
  <si>
    <t>Малоцінні активи для діяльності фонду (футболки, худі, вітровка)</t>
  </si>
  <si>
    <t>Оплата проїзду</t>
  </si>
  <si>
    <t>Освітні послуги</t>
  </si>
  <si>
    <t>Портативна акустика (амортизація)</t>
  </si>
  <si>
    <t>Послуги Нової пошти</t>
  </si>
  <si>
    <t>Послуги оргнанізації заходу</t>
  </si>
  <si>
    <t>Послуги пошиття чохлів</t>
  </si>
  <si>
    <t>Проживання</t>
  </si>
  <si>
    <t>Створення заставки 3Д</t>
  </si>
  <si>
    <t>Всього за рік</t>
  </si>
  <si>
    <t>Разом адміністративних витрат</t>
  </si>
  <si>
    <t>Разом витрат на проведення заходів</t>
  </si>
  <si>
    <t>Цифровий рівень (амортизація)</t>
  </si>
  <si>
    <t>Період</t>
  </si>
  <si>
    <t>Документ</t>
  </si>
  <si>
    <t>Аналітика Дт</t>
  </si>
  <si>
    <t>Аналітика Кт</t>
  </si>
  <si>
    <t>Дебет</t>
  </si>
  <si>
    <t>Кредит</t>
  </si>
  <si>
    <t>Поточне сальдо</t>
  </si>
  <si>
    <t>Рахунок</t>
  </si>
  <si>
    <t>Сальдо на початок</t>
  </si>
  <si>
    <t>29.01.2025</t>
  </si>
  <si>
    <t>Операція 0000-000036 від 29.01.2025 12:00:01
Wix.com LTD</t>
  </si>
  <si>
    <t>00</t>
  </si>
  <si>
    <t>26.02.2025</t>
  </si>
  <si>
    <t>Операція 0000-000035 від 26.02.2025 12:00:00
Wix.com LTD</t>
  </si>
  <si>
    <t>17.03.2025</t>
  </si>
  <si>
    <t>Операція 0000-000034 від 17.03.2025 12:00:07
фейсбук</t>
  </si>
  <si>
    <t>29.03.2025</t>
  </si>
  <si>
    <t>Операція 0000-000032 від 29.03.2025 12:00:03
Wix.com LTD</t>
  </si>
  <si>
    <t>02.04.2025</t>
  </si>
  <si>
    <t>Операція 0000-000033 від 02.04.2025 12:00:06
фейсбук</t>
  </si>
  <si>
    <t>17.04.2025</t>
  </si>
  <si>
    <t>Операція 0000-000031 від 17.04.2025 12:00:05
фейсбук</t>
  </si>
  <si>
    <t>27.04.2025</t>
  </si>
  <si>
    <t>Операція 0000-000030 від 27.04.2025 12:00:06
фейсбук</t>
  </si>
  <si>
    <t>11.05.2025</t>
  </si>
  <si>
    <t>Операція 0000-000022 від 11.05.2025 12:00:01
фейсбук</t>
  </si>
  <si>
    <t>17.05.2025</t>
  </si>
  <si>
    <t>Операція 0000-000023 від 17.05.2025 12:00:05
фейсбук</t>
  </si>
  <si>
    <t>27.05.2025</t>
  </si>
  <si>
    <t>Операція 0000-000029 від 27.05.2025 12:00:01
Wix.com LTD</t>
  </si>
  <si>
    <t>09.06.2025</t>
  </si>
  <si>
    <t>Операція 0000-000028 від 09.06.2025 12:00:01
Фейсбук  (мета)</t>
  </si>
  <si>
    <t>17.06.2025</t>
  </si>
  <si>
    <t>Операція 0000-000027 від 17.06.2025 12:00:00
Фейсбук  (мета)</t>
  </si>
  <si>
    <t>27.06.2025</t>
  </si>
  <si>
    <t>Операція 0000-000026 від 27.06.2025 12:00:00
Wix.com LTD</t>
  </si>
  <si>
    <t>17.07.2025</t>
  </si>
  <si>
    <t>Операція 0000-000025 від 17.07.2025 12:00:05
Фейсбук  (мета)</t>
  </si>
  <si>
    <t>27.07.2025</t>
  </si>
  <si>
    <t>Операція 0000-000024 від 27.07.2025 12:00:01
Wix.com LTD</t>
  </si>
  <si>
    <t>17.08.2025</t>
  </si>
  <si>
    <t>Операція 0000-000042 від 17.08.2025 12:00:00
Фейсбук  (мета)</t>
  </si>
  <si>
    <t>27.08.2025</t>
  </si>
  <si>
    <t>Операція 0000-000043 від 27.08.2025 12:00:08
Wix.com LTD</t>
  </si>
  <si>
    <t>17.09.2025</t>
  </si>
  <si>
    <t>Операція 0000-000044 від 17.09.2025 12:00:01
Фейсбук  (мета)</t>
  </si>
  <si>
    <t>22.09.2025</t>
  </si>
  <si>
    <t>Операція 0000-000045 від 22.09.2025 12:00:00
тему</t>
  </si>
  <si>
    <t>27.09.2025</t>
  </si>
  <si>
    <t>Операція 0000-000046 від 27.09.2025 12:00:00
Wix.com LTD</t>
  </si>
  <si>
    <t>17.10.2025</t>
  </si>
  <si>
    <t>Операція 0000-000047 від 17.10.2025 12:00:10
Фейсбук  (мета)</t>
  </si>
  <si>
    <t>26.10.2025</t>
  </si>
  <si>
    <t>Операція 0000-000048 від 26.10.2025 12:00:07
Wix.com LTD</t>
  </si>
  <si>
    <t>17.11.2025</t>
  </si>
  <si>
    <t>Операція 0000-000049 від 17.11.2025 12:00:03
Фейсбук  (мета)</t>
  </si>
  <si>
    <t>26.11.2025</t>
  </si>
  <si>
    <t>Операція 0000-000050 від 26.11.2025 12:00:00
Wix.com LTD</t>
  </si>
  <si>
    <t>03.12.2025</t>
  </si>
  <si>
    <t>Операція 0000-000051 від 03.12.2025 12:00:00
Фейсбук  (мета)</t>
  </si>
  <si>
    <t>17.12.2025</t>
  </si>
  <si>
    <t>Операція 0000-000052 від 17.12.2025 12:00:00
Фейсбук  (мета)</t>
  </si>
  <si>
    <t>Обороти за період та сальдо на кінець</t>
  </si>
  <si>
    <t>Алфавіт  зі шрифтом Брайля (амортизація)</t>
  </si>
  <si>
    <t>Інші витрати (00)</t>
  </si>
  <si>
    <t>Прямі витрати на проведення заходів (949)</t>
  </si>
  <si>
    <t>Адміністративні витрати (92)</t>
  </si>
  <si>
    <t xml:space="preserve">Wix.com </t>
  </si>
  <si>
    <t>Фейсбук</t>
  </si>
  <si>
    <t>Адмін. витрати + прямі витрати</t>
  </si>
  <si>
    <t>Тему</t>
  </si>
  <si>
    <t>Загалом інших витрат</t>
  </si>
  <si>
    <t>Загалом витрат</t>
  </si>
  <si>
    <t>Надійшло пожертв на рахунок в банку за місяць</t>
  </si>
  <si>
    <t>Залишок коштів на рахунку в банку на останній день місяця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</si>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</sst>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indexed="21"/>
      <name val="Arial"/>
      <family val="2"/>
      <charset val="204"/>
    </font>
    <font>
      <b/>
      <sz val="10"/>
      <color indexed="2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Times New Roman"/>
      <family val="1"/>
      <charset val="204"/>
    </font>
    <font>
      <b/>
      <u/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0"/>
      </top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1"/>
    <xf numFmtId="0" fontId="7" fillId="2" borderId="2" xfId="1" applyFont="1" applyFill="1" applyBorder="1" applyAlignment="1">
      <alignment vertical="top"/>
    </xf>
    <xf numFmtId="0" fontId="7" fillId="2" borderId="9" xfId="1" applyFont="1" applyFill="1" applyBorder="1" applyAlignment="1">
      <alignment vertical="top"/>
    </xf>
    <xf numFmtId="0" fontId="7" fillId="2" borderId="1" xfId="1" applyFont="1" applyFill="1" applyBorder="1" applyAlignment="1">
      <alignment vertical="top"/>
    </xf>
    <xf numFmtId="0" fontId="7" fillId="2" borderId="1" xfId="1" applyFont="1" applyFill="1" applyBorder="1" applyAlignment="1">
      <alignment horizontal="right" vertical="top"/>
    </xf>
    <xf numFmtId="0" fontId="7" fillId="2" borderId="12" xfId="1" applyFont="1" applyFill="1" applyBorder="1" applyAlignment="1">
      <alignment horizontal="center" vertical="top"/>
    </xf>
    <xf numFmtId="2" fontId="7" fillId="2" borderId="13" xfId="1" applyNumberFormat="1" applyFont="1" applyFill="1" applyBorder="1" applyAlignment="1">
      <alignment horizontal="right" vertical="top" wrapText="1"/>
    </xf>
    <xf numFmtId="0" fontId="6" fillId="0" borderId="1" xfId="1" applyFont="1" applyBorder="1" applyAlignment="1">
      <alignment vertical="top"/>
    </xf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left" vertical="top"/>
    </xf>
    <xf numFmtId="0" fontId="6" fillId="0" borderId="12" xfId="1" applyFont="1" applyBorder="1" applyAlignment="1">
      <alignment horizontal="center" vertical="top"/>
    </xf>
    <xf numFmtId="0" fontId="6" fillId="0" borderId="13" xfId="1" applyFont="1" applyBorder="1" applyAlignment="1">
      <alignment horizontal="right" vertical="top" wrapText="1"/>
    </xf>
    <xf numFmtId="0" fontId="8" fillId="2" borderId="12" xfId="1" applyFont="1" applyFill="1" applyBorder="1" applyAlignment="1">
      <alignment horizontal="center" vertical="top"/>
    </xf>
    <xf numFmtId="2" fontId="8" fillId="2" borderId="13" xfId="1" applyNumberFormat="1" applyFont="1" applyFill="1" applyBorder="1" applyAlignment="1">
      <alignment horizontal="right" vertical="top" wrapText="1"/>
    </xf>
    <xf numFmtId="0" fontId="7" fillId="2" borderId="13" xfId="1" applyFont="1" applyFill="1" applyBorder="1" applyAlignment="1">
      <alignment horizontal="right" vertical="top"/>
    </xf>
    <xf numFmtId="2" fontId="10" fillId="0" borderId="0" xfId="0" applyNumberFormat="1" applyFont="1"/>
    <xf numFmtId="0" fontId="11" fillId="0" borderId="0" xfId="0" applyFont="1"/>
    <xf numFmtId="0" fontId="12" fillId="0" borderId="0" xfId="0" applyFont="1"/>
    <xf numFmtId="17" fontId="3" fillId="0" borderId="18" xfId="0" applyNumberFormat="1" applyFont="1" applyBorder="1"/>
    <xf numFmtId="17" fontId="3" fillId="0" borderId="19" xfId="0" applyNumberFormat="1" applyFont="1" applyBorder="1"/>
    <xf numFmtId="0" fontId="13" fillId="0" borderId="14" xfId="0" applyFont="1" applyBorder="1" applyAlignment="1">
      <alignment horizontal="center" vertical="center" wrapText="1"/>
    </xf>
    <xf numFmtId="2" fontId="3" fillId="0" borderId="15" xfId="0" applyNumberFormat="1" applyFont="1" applyBorder="1"/>
    <xf numFmtId="2" fontId="9" fillId="0" borderId="16" xfId="0" applyNumberFormat="1" applyFont="1" applyBorder="1"/>
    <xf numFmtId="0" fontId="3" fillId="0" borderId="15" xfId="0" applyFont="1" applyBorder="1"/>
    <xf numFmtId="2" fontId="3" fillId="0" borderId="16" xfId="0" applyNumberFormat="1" applyFont="1" applyBorder="1"/>
    <xf numFmtId="0" fontId="13" fillId="0" borderId="17" xfId="0" applyFont="1" applyBorder="1" applyAlignment="1">
      <alignment horizontal="center" vertical="center" wrapText="1"/>
    </xf>
    <xf numFmtId="2" fontId="3" fillId="0" borderId="18" xfId="0" applyNumberFormat="1" applyFont="1" applyBorder="1"/>
    <xf numFmtId="2" fontId="3" fillId="0" borderId="19" xfId="0" applyNumberFormat="1" applyFont="1" applyBorder="1"/>
    <xf numFmtId="2" fontId="9" fillId="0" borderId="25" xfId="0" applyNumberFormat="1" applyFont="1" applyBorder="1"/>
    <xf numFmtId="2" fontId="9" fillId="0" borderId="26" xfId="0" applyNumberFormat="1" applyFont="1" applyBorder="1"/>
    <xf numFmtId="2" fontId="9" fillId="0" borderId="20" xfId="0" applyNumberFormat="1" applyFont="1" applyBorder="1" applyAlignment="1">
      <alignment wrapText="1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2" fontId="6" fillId="0" borderId="1" xfId="1" applyNumberFormat="1" applyFont="1" applyBorder="1" applyAlignment="1">
      <alignment horizontal="right" vertical="top" wrapText="1"/>
    </xf>
    <xf numFmtId="2" fontId="6" fillId="0" borderId="13" xfId="1" applyNumberFormat="1" applyFont="1" applyBorder="1" applyAlignment="1">
      <alignment horizontal="right" vertical="top" wrapText="1"/>
    </xf>
    <xf numFmtId="0" fontId="8" fillId="2" borderId="1" xfId="1" applyFont="1" applyFill="1" applyBorder="1" applyAlignment="1">
      <alignment vertical="top"/>
    </xf>
    <xf numFmtId="4" fontId="8" fillId="2" borderId="1" xfId="1" applyNumberFormat="1" applyFont="1" applyFill="1" applyBorder="1" applyAlignment="1">
      <alignment horizontal="right" vertical="top" wrapText="1"/>
    </xf>
    <xf numFmtId="4" fontId="6" fillId="0" borderId="1" xfId="1" applyNumberFormat="1" applyFont="1" applyBorder="1" applyAlignment="1">
      <alignment horizontal="right" vertical="top" wrapText="1"/>
    </xf>
    <xf numFmtId="4" fontId="6" fillId="0" borderId="13" xfId="1" applyNumberFormat="1" applyFont="1" applyBorder="1" applyAlignment="1">
      <alignment horizontal="right" vertical="top" wrapText="1"/>
    </xf>
    <xf numFmtId="0" fontId="7" fillId="2" borderId="4" xfId="1" applyFont="1" applyFill="1" applyBorder="1" applyAlignment="1">
      <alignment vertical="top"/>
    </xf>
    <xf numFmtId="0" fontId="7" fillId="2" borderId="6" xfId="1" applyFont="1" applyFill="1" applyBorder="1" applyAlignment="1">
      <alignment vertical="top"/>
    </xf>
    <xf numFmtId="0" fontId="7" fillId="2" borderId="11" xfId="1" applyFont="1" applyFill="1" applyBorder="1" applyAlignment="1">
      <alignment vertical="top"/>
    </xf>
    <xf numFmtId="0" fontId="7" fillId="2" borderId="9" xfId="1" applyFont="1" applyFill="1" applyBorder="1" applyAlignment="1">
      <alignment vertical="top"/>
    </xf>
    <xf numFmtId="0" fontId="7" fillId="2" borderId="10" xfId="1" applyFont="1" applyFill="1" applyBorder="1" applyAlignment="1">
      <alignment vertical="top"/>
    </xf>
    <xf numFmtId="0" fontId="7" fillId="2" borderId="1" xfId="1" applyFont="1" applyFill="1" applyBorder="1" applyAlignment="1">
      <alignment vertical="top"/>
    </xf>
    <xf numFmtId="0" fontId="7" fillId="2" borderId="1" xfId="1" applyFont="1" applyFill="1" applyBorder="1" applyAlignment="1">
      <alignment horizontal="right" vertical="top"/>
    </xf>
    <xf numFmtId="0" fontId="7" fillId="2" borderId="3" xfId="1" applyFont="1" applyFill="1" applyBorder="1" applyAlignment="1">
      <alignment vertical="top"/>
    </xf>
    <xf numFmtId="0" fontId="7" fillId="2" borderId="7" xfId="1" applyFont="1" applyFill="1" applyBorder="1" applyAlignment="1">
      <alignment vertical="top"/>
    </xf>
    <xf numFmtId="0" fontId="7" fillId="2" borderId="5" xfId="1" applyFont="1" applyFill="1" applyBorder="1" applyAlignment="1">
      <alignment vertical="top"/>
    </xf>
    <xf numFmtId="0" fontId="7" fillId="2" borderId="8" xfId="1" applyFont="1" applyFill="1" applyBorder="1" applyAlignment="1">
      <alignment vertical="top"/>
    </xf>
    <xf numFmtId="0" fontId="7" fillId="2" borderId="4" xfId="1" applyFont="1" applyFill="1" applyBorder="1" applyAlignment="1">
      <alignment horizontal="center" vertical="top"/>
    </xf>
    <xf numFmtId="0" fontId="7" fillId="2" borderId="2" xfId="1" applyFont="1" applyFill="1" applyBorder="1" applyAlignment="1">
      <alignment horizontal="center" vertical="top"/>
    </xf>
    <xf numFmtId="2" fontId="9" fillId="0" borderId="15" xfId="0" applyNumberFormat="1" applyFont="1" applyBorder="1"/>
    <xf numFmtId="0" fontId="13" fillId="0" borderId="3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</cellXfs>
  <cellStyles count="2">
    <cellStyle name="Звичайний" xfId="0" builtinId="0"/>
    <cellStyle name="Звичайний_Аркуш2" xfId="1" xr:uid="{661EC16B-2592-4639-AD53-C396A584C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7"/>
  <sheetViews>
    <sheetView tabSelected="1" topLeftCell="O2" workbookViewId="0">
      <selection activeCell="AG12" sqref="AG12"/>
    </sheetView>
  </sheetViews>
  <sheetFormatPr defaultRowHeight="14.4" x14ac:dyDescent="0.3"/>
  <cols>
    <col min="1" max="1" width="11.109375" customWidth="1"/>
    <col min="2" max="3" width="13.33203125" customWidth="1"/>
    <col min="4" max="4" width="14.44140625" customWidth="1"/>
    <col min="5" max="5" width="13.44140625" customWidth="1"/>
    <col min="6" max="6" width="9.44140625" bestFit="1" customWidth="1"/>
    <col min="7" max="7" width="10.21875" customWidth="1"/>
    <col min="8" max="8" width="15.44140625" customWidth="1"/>
    <col min="9" max="9" width="13.44140625" customWidth="1"/>
    <col min="10" max="10" width="10.44140625" bestFit="1" customWidth="1"/>
    <col min="11" max="11" width="9.109375" bestFit="1" customWidth="1"/>
    <col min="12" max="12" width="13" customWidth="1"/>
    <col min="13" max="15" width="9.44140625" bestFit="1" customWidth="1"/>
    <col min="16" max="16" width="11" customWidth="1"/>
    <col min="17" max="19" width="9.109375" bestFit="1" customWidth="1"/>
    <col min="20" max="20" width="12.33203125" customWidth="1"/>
    <col min="21" max="21" width="10.21875" customWidth="1"/>
    <col min="22" max="22" width="12.5546875" customWidth="1"/>
    <col min="23" max="23" width="10.77734375" customWidth="1"/>
    <col min="24" max="25" width="10.44140625" bestFit="1" customWidth="1"/>
    <col min="26" max="26" width="9.109375" bestFit="1" customWidth="1"/>
    <col min="27" max="27" width="9.44140625" bestFit="1" customWidth="1"/>
    <col min="30" max="30" width="9.44140625" bestFit="1" customWidth="1"/>
  </cols>
  <sheetData>
    <row r="1" spans="1:40" s="3" customFormat="1" ht="16.2" x14ac:dyDescent="0.3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2"/>
      <c r="S1" s="2"/>
      <c r="T1" s="2"/>
      <c r="U1" s="2"/>
      <c r="V1" s="2"/>
      <c r="W1" s="2"/>
    </row>
    <row r="2" spans="1:40" s="3" customFormat="1" ht="16.8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</row>
    <row r="3" spans="1:40" s="21" customFormat="1" ht="28.8" customHeight="1" thickBot="1" x14ac:dyDescent="0.3">
      <c r="A3" s="44" t="s">
        <v>5</v>
      </c>
      <c r="B3" s="38" t="s">
        <v>96</v>
      </c>
      <c r="C3" s="69" t="s">
        <v>97</v>
      </c>
      <c r="D3" s="41" t="s">
        <v>89</v>
      </c>
      <c r="E3" s="42"/>
      <c r="F3" s="42"/>
      <c r="G3" s="43"/>
      <c r="H3" s="38" t="s">
        <v>20</v>
      </c>
      <c r="I3" s="46" t="s">
        <v>88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8"/>
      <c r="X3" s="38" t="s">
        <v>21</v>
      </c>
      <c r="Y3" s="38" t="s">
        <v>92</v>
      </c>
      <c r="Z3" s="35" t="s">
        <v>87</v>
      </c>
      <c r="AA3" s="36"/>
      <c r="AB3" s="37"/>
      <c r="AC3" s="38" t="s">
        <v>94</v>
      </c>
      <c r="AD3" s="38" t="s">
        <v>95</v>
      </c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s="21" customFormat="1" ht="125.4" x14ac:dyDescent="0.25">
      <c r="A4" s="45"/>
      <c r="B4" s="39"/>
      <c r="C4" s="70"/>
      <c r="D4" s="24" t="s">
        <v>1</v>
      </c>
      <c r="E4" s="24" t="s">
        <v>2</v>
      </c>
      <c r="F4" s="24" t="s">
        <v>3</v>
      </c>
      <c r="G4" s="29" t="s">
        <v>4</v>
      </c>
      <c r="H4" s="39"/>
      <c r="I4" s="24" t="s">
        <v>6</v>
      </c>
      <c r="J4" s="24" t="s">
        <v>7</v>
      </c>
      <c r="K4" s="24" t="s">
        <v>8</v>
      </c>
      <c r="L4" s="29" t="s">
        <v>9</v>
      </c>
      <c r="M4" s="24" t="s">
        <v>10</v>
      </c>
      <c r="N4" s="24" t="s">
        <v>11</v>
      </c>
      <c r="O4" s="24" t="s">
        <v>12</v>
      </c>
      <c r="P4" s="24" t="s">
        <v>13</v>
      </c>
      <c r="Q4" s="24" t="s">
        <v>14</v>
      </c>
      <c r="R4" s="24" t="s">
        <v>15</v>
      </c>
      <c r="S4" s="24" t="s">
        <v>16</v>
      </c>
      <c r="T4" s="24" t="s">
        <v>17</v>
      </c>
      <c r="U4" s="24" t="s">
        <v>18</v>
      </c>
      <c r="V4" s="24" t="s">
        <v>86</v>
      </c>
      <c r="W4" s="24" t="s">
        <v>22</v>
      </c>
      <c r="X4" s="39"/>
      <c r="Y4" s="39"/>
      <c r="Z4" s="24" t="s">
        <v>90</v>
      </c>
      <c r="AA4" s="24" t="s">
        <v>91</v>
      </c>
      <c r="AB4" s="24" t="s">
        <v>93</v>
      </c>
      <c r="AC4" s="39"/>
      <c r="AD4" s="39"/>
    </row>
    <row r="5" spans="1:40" x14ac:dyDescent="0.3">
      <c r="A5" s="22">
        <v>45658</v>
      </c>
      <c r="B5" s="25">
        <v>141996.66</v>
      </c>
      <c r="C5" s="25">
        <v>119550.45</v>
      </c>
      <c r="D5" s="25">
        <v>6300</v>
      </c>
      <c r="E5" s="25">
        <v>8000</v>
      </c>
      <c r="F5" s="25">
        <v>1760</v>
      </c>
      <c r="G5" s="30">
        <v>385</v>
      </c>
      <c r="H5" s="25">
        <f>D5+E5+F5+G5</f>
        <v>16445</v>
      </c>
      <c r="I5" s="25">
        <v>3498</v>
      </c>
      <c r="J5" s="25">
        <v>789</v>
      </c>
      <c r="K5" s="25"/>
      <c r="L5" s="30">
        <v>14288.98</v>
      </c>
      <c r="M5" s="25"/>
      <c r="N5" s="25">
        <v>1701.86</v>
      </c>
      <c r="O5" s="25"/>
      <c r="P5" s="25"/>
      <c r="Q5" s="25">
        <v>70</v>
      </c>
      <c r="R5" s="25"/>
      <c r="S5" s="25"/>
      <c r="T5" s="25">
        <v>15474</v>
      </c>
      <c r="U5" s="25"/>
      <c r="V5" s="25"/>
      <c r="W5" s="25"/>
      <c r="X5" s="25">
        <f>SUM(I5:W5)</f>
        <v>35821.839999999997</v>
      </c>
      <c r="Y5" s="25">
        <f>H5+X5</f>
        <v>52266.84</v>
      </c>
      <c r="Z5" s="25">
        <v>457.63</v>
      </c>
      <c r="AB5" s="25"/>
      <c r="AC5" s="25">
        <f>SUM(Z5:AB5)</f>
        <v>457.63</v>
      </c>
      <c r="AD5" s="25">
        <f>Y5+AC5</f>
        <v>52724.469999999994</v>
      </c>
    </row>
    <row r="6" spans="1:40" x14ac:dyDescent="0.3">
      <c r="A6" s="22">
        <v>45689</v>
      </c>
      <c r="B6" s="25">
        <v>7072</v>
      </c>
      <c r="C6" s="25">
        <v>20389</v>
      </c>
      <c r="D6" s="25">
        <v>6300</v>
      </c>
      <c r="E6" s="25">
        <v>8000</v>
      </c>
      <c r="F6" s="25">
        <v>1760</v>
      </c>
      <c r="G6" s="30">
        <v>255</v>
      </c>
      <c r="H6" s="25">
        <f t="shared" ref="H6:H17" si="0">D6+E6+F6+G6</f>
        <v>16315</v>
      </c>
      <c r="I6" s="25"/>
      <c r="J6" s="25">
        <v>346.25</v>
      </c>
      <c r="K6" s="25"/>
      <c r="L6" s="30">
        <v>9317.4</v>
      </c>
      <c r="M6" s="25"/>
      <c r="N6" s="25">
        <v>1624.97</v>
      </c>
      <c r="O6" s="25"/>
      <c r="P6" s="25"/>
      <c r="Q6" s="25"/>
      <c r="R6" s="25"/>
      <c r="S6" s="25">
        <v>750</v>
      </c>
      <c r="T6" s="25">
        <v>5158.5</v>
      </c>
      <c r="U6" s="25"/>
      <c r="V6" s="25"/>
      <c r="W6" s="25"/>
      <c r="X6" s="25">
        <f t="shared" ref="X6:X16" si="1">SUM(I6:W6)</f>
        <v>17197.12</v>
      </c>
      <c r="Y6" s="25">
        <f t="shared" ref="Y6:Y16" si="2">H6+X6</f>
        <v>33512.119999999995</v>
      </c>
      <c r="Z6" s="25">
        <v>453.78</v>
      </c>
      <c r="AA6" s="25"/>
      <c r="AB6" s="25"/>
      <c r="AC6" s="25">
        <f t="shared" ref="AC6:AC17" si="3">SUM(Z6:AB6)</f>
        <v>453.78</v>
      </c>
      <c r="AD6" s="25">
        <f t="shared" ref="AD6:AD16" si="4">Y6+AC6</f>
        <v>33965.899999999994</v>
      </c>
    </row>
    <row r="7" spans="1:40" x14ac:dyDescent="0.3">
      <c r="A7" s="22">
        <v>45717</v>
      </c>
      <c r="B7" s="25">
        <v>43957.78</v>
      </c>
      <c r="C7" s="25">
        <v>16325</v>
      </c>
      <c r="D7" s="25">
        <v>6300</v>
      </c>
      <c r="E7" s="25">
        <v>8000</v>
      </c>
      <c r="F7" s="25">
        <v>1760</v>
      </c>
      <c r="G7" s="30">
        <v>265</v>
      </c>
      <c r="H7" s="25">
        <f t="shared" si="0"/>
        <v>16325</v>
      </c>
      <c r="I7" s="25"/>
      <c r="J7" s="25">
        <v>530</v>
      </c>
      <c r="K7" s="25"/>
      <c r="L7" s="30">
        <v>5400</v>
      </c>
      <c r="M7" s="25"/>
      <c r="N7" s="25">
        <v>1632.87</v>
      </c>
      <c r="O7" s="25"/>
      <c r="P7" s="25"/>
      <c r="Q7" s="25"/>
      <c r="R7" s="25"/>
      <c r="S7" s="25"/>
      <c r="T7" s="25">
        <v>10051.5</v>
      </c>
      <c r="U7" s="25">
        <v>2354</v>
      </c>
      <c r="V7" s="25"/>
      <c r="W7" s="25"/>
      <c r="X7" s="25">
        <f t="shared" si="1"/>
        <v>19968.37</v>
      </c>
      <c r="Y7" s="25">
        <f t="shared" si="2"/>
        <v>36293.369999999995</v>
      </c>
      <c r="Z7" s="25">
        <v>525</v>
      </c>
      <c r="AA7" s="25">
        <v>1864.41</v>
      </c>
      <c r="AB7" s="25"/>
      <c r="AC7" s="25">
        <f t="shared" si="3"/>
        <v>2389.41</v>
      </c>
      <c r="AD7" s="25">
        <f t="shared" si="4"/>
        <v>38682.78</v>
      </c>
    </row>
    <row r="8" spans="1:40" x14ac:dyDescent="0.3">
      <c r="A8" s="22">
        <v>45748</v>
      </c>
      <c r="B8" s="25">
        <v>28088</v>
      </c>
      <c r="C8" s="25">
        <v>16990.45</v>
      </c>
      <c r="D8" s="25">
        <v>6300</v>
      </c>
      <c r="E8" s="25">
        <v>8000</v>
      </c>
      <c r="F8" s="25">
        <v>1760</v>
      </c>
      <c r="G8" s="30">
        <v>265</v>
      </c>
      <c r="H8" s="25">
        <f t="shared" si="0"/>
        <v>16325</v>
      </c>
      <c r="I8" s="25"/>
      <c r="J8" s="25">
        <v>1172.99</v>
      </c>
      <c r="K8" s="25"/>
      <c r="L8" s="30"/>
      <c r="M8" s="25"/>
      <c r="N8" s="25">
        <v>400</v>
      </c>
      <c r="O8" s="25"/>
      <c r="P8" s="25"/>
      <c r="Q8" s="25"/>
      <c r="R8" s="25"/>
      <c r="S8" s="25"/>
      <c r="T8" s="25">
        <v>8300</v>
      </c>
      <c r="U8" s="25"/>
      <c r="V8" s="25"/>
      <c r="W8" s="25"/>
      <c r="X8" s="25">
        <f t="shared" si="1"/>
        <v>9872.99</v>
      </c>
      <c r="Y8" s="25">
        <f t="shared" si="2"/>
        <v>26197.989999999998</v>
      </c>
      <c r="Z8" s="25"/>
      <c r="AA8" s="25">
        <v>5933.77</v>
      </c>
      <c r="AB8" s="25"/>
      <c r="AC8" s="25">
        <f t="shared" si="3"/>
        <v>5933.77</v>
      </c>
      <c r="AD8" s="25">
        <f t="shared" si="4"/>
        <v>32131.759999999998</v>
      </c>
    </row>
    <row r="9" spans="1:40" x14ac:dyDescent="0.3">
      <c r="A9" s="22">
        <v>45778</v>
      </c>
      <c r="B9" s="25">
        <v>11349</v>
      </c>
      <c r="C9" s="25">
        <v>16325</v>
      </c>
      <c r="D9" s="25">
        <v>6300</v>
      </c>
      <c r="E9" s="25">
        <v>8000</v>
      </c>
      <c r="F9" s="25">
        <v>1760</v>
      </c>
      <c r="G9" s="30">
        <v>265</v>
      </c>
      <c r="H9" s="25">
        <f t="shared" si="0"/>
        <v>16325</v>
      </c>
      <c r="I9" s="25"/>
      <c r="J9" s="25">
        <v>85.47</v>
      </c>
      <c r="K9" s="25"/>
      <c r="L9" s="30"/>
      <c r="M9" s="25"/>
      <c r="N9" s="25">
        <v>2957.03</v>
      </c>
      <c r="O9" s="25"/>
      <c r="P9" s="25"/>
      <c r="Q9" s="25"/>
      <c r="R9" s="25"/>
      <c r="S9" s="25"/>
      <c r="T9" s="25">
        <v>12522</v>
      </c>
      <c r="U9" s="25"/>
      <c r="V9" s="25"/>
      <c r="W9" s="25"/>
      <c r="X9" s="25">
        <f t="shared" si="1"/>
        <v>15564.5</v>
      </c>
      <c r="Y9" s="25">
        <f t="shared" si="2"/>
        <v>31889.5</v>
      </c>
      <c r="Z9" s="25">
        <v>527.20000000000005</v>
      </c>
      <c r="AA9" s="25">
        <v>2213.91</v>
      </c>
      <c r="AB9" s="25"/>
      <c r="AC9" s="25">
        <f t="shared" si="3"/>
        <v>2741.1099999999997</v>
      </c>
      <c r="AD9" s="25">
        <f t="shared" si="4"/>
        <v>34630.61</v>
      </c>
    </row>
    <row r="10" spans="1:40" x14ac:dyDescent="0.3">
      <c r="A10" s="22">
        <v>45809</v>
      </c>
      <c r="B10" s="25">
        <v>8749</v>
      </c>
      <c r="C10" s="25">
        <v>16325</v>
      </c>
      <c r="D10" s="25">
        <v>6300</v>
      </c>
      <c r="E10" s="25">
        <v>8000</v>
      </c>
      <c r="F10" s="25">
        <v>1760</v>
      </c>
      <c r="G10" s="30">
        <v>265</v>
      </c>
      <c r="H10" s="25">
        <f t="shared" si="0"/>
        <v>16325</v>
      </c>
      <c r="I10" s="25">
        <v>2998</v>
      </c>
      <c r="J10" s="25">
        <v>733.61</v>
      </c>
      <c r="K10" s="25"/>
      <c r="L10" s="30"/>
      <c r="M10" s="25"/>
      <c r="N10" s="25">
        <v>4090.4</v>
      </c>
      <c r="O10" s="25"/>
      <c r="P10" s="25"/>
      <c r="Q10" s="25"/>
      <c r="R10" s="25"/>
      <c r="S10" s="25"/>
      <c r="T10" s="25">
        <v>9660</v>
      </c>
      <c r="U10" s="25"/>
      <c r="V10" s="25"/>
      <c r="W10" s="25"/>
      <c r="X10" s="25">
        <f t="shared" si="1"/>
        <v>17482.010000000002</v>
      </c>
      <c r="Y10" s="25">
        <f t="shared" si="2"/>
        <v>33807.01</v>
      </c>
      <c r="Z10" s="25">
        <v>527.20000000000005</v>
      </c>
      <c r="AA10" s="25">
        <v>2305.58</v>
      </c>
      <c r="AB10" s="25"/>
      <c r="AC10" s="25">
        <f t="shared" si="3"/>
        <v>2832.7799999999997</v>
      </c>
      <c r="AD10" s="25">
        <f t="shared" si="4"/>
        <v>36639.79</v>
      </c>
    </row>
    <row r="11" spans="1:40" x14ac:dyDescent="0.3">
      <c r="A11" s="22">
        <v>45839</v>
      </c>
      <c r="B11" s="25">
        <v>9915</v>
      </c>
      <c r="C11" s="25">
        <v>29725</v>
      </c>
      <c r="D11" s="25">
        <v>6300</v>
      </c>
      <c r="E11" s="25">
        <v>8135</v>
      </c>
      <c r="F11" s="25">
        <v>1789.7</v>
      </c>
      <c r="G11" s="30">
        <v>265</v>
      </c>
      <c r="H11" s="25">
        <f t="shared" si="0"/>
        <v>16489.7</v>
      </c>
      <c r="I11" s="25"/>
      <c r="J11" s="25">
        <v>246.86</v>
      </c>
      <c r="K11" s="25"/>
      <c r="L11" s="30">
        <v>683.48</v>
      </c>
      <c r="M11" s="25"/>
      <c r="N11" s="25">
        <v>3799.37</v>
      </c>
      <c r="O11" s="25"/>
      <c r="P11" s="25"/>
      <c r="Q11" s="25"/>
      <c r="R11" s="25"/>
      <c r="S11" s="25"/>
      <c r="T11" s="25">
        <v>7903</v>
      </c>
      <c r="U11" s="25"/>
      <c r="V11" s="25"/>
      <c r="W11" s="25"/>
      <c r="X11" s="25">
        <f t="shared" si="1"/>
        <v>12632.71</v>
      </c>
      <c r="Y11" s="25">
        <f t="shared" si="2"/>
        <v>29122.41</v>
      </c>
      <c r="Z11" s="25">
        <v>529.41</v>
      </c>
      <c r="AA11" s="25">
        <v>1993.83</v>
      </c>
      <c r="AB11" s="25"/>
      <c r="AC11" s="25">
        <f t="shared" si="3"/>
        <v>2523.2399999999998</v>
      </c>
      <c r="AD11" s="25">
        <f t="shared" si="4"/>
        <v>31645.65</v>
      </c>
    </row>
    <row r="12" spans="1:40" x14ac:dyDescent="0.3">
      <c r="A12" s="22">
        <v>45870</v>
      </c>
      <c r="B12" s="25">
        <v>6250</v>
      </c>
      <c r="C12" s="25">
        <v>35598.699999999997</v>
      </c>
      <c r="D12" s="25">
        <v>6900</v>
      </c>
      <c r="E12" s="25">
        <v>8135</v>
      </c>
      <c r="F12" s="25">
        <v>1789.7</v>
      </c>
      <c r="G12" s="30">
        <v>275</v>
      </c>
      <c r="H12" s="25">
        <f t="shared" si="0"/>
        <v>17099.7</v>
      </c>
      <c r="I12" s="25"/>
      <c r="J12" s="25"/>
      <c r="K12" s="25"/>
      <c r="L12" s="30"/>
      <c r="M12" s="25">
        <v>1000</v>
      </c>
      <c r="N12" s="25">
        <v>2040.83</v>
      </c>
      <c r="O12" s="25">
        <v>12800</v>
      </c>
      <c r="P12" s="25"/>
      <c r="Q12" s="25"/>
      <c r="R12" s="25"/>
      <c r="S12" s="25"/>
      <c r="T12" s="25">
        <v>11919</v>
      </c>
      <c r="U12" s="25"/>
      <c r="V12" s="25"/>
      <c r="W12" s="25"/>
      <c r="X12" s="25">
        <f t="shared" si="1"/>
        <v>27759.83</v>
      </c>
      <c r="Y12" s="25">
        <f t="shared" si="2"/>
        <v>44859.53</v>
      </c>
      <c r="Z12" s="25">
        <v>525</v>
      </c>
      <c r="AA12" s="25">
        <v>557.72</v>
      </c>
      <c r="AB12" s="25"/>
      <c r="AC12" s="25">
        <f t="shared" si="3"/>
        <v>1082.72</v>
      </c>
      <c r="AD12" s="25">
        <f t="shared" si="4"/>
        <v>45942.25</v>
      </c>
    </row>
    <row r="13" spans="1:40" x14ac:dyDescent="0.3">
      <c r="A13" s="22">
        <v>45901</v>
      </c>
      <c r="B13" s="25">
        <v>95629</v>
      </c>
      <c r="C13" s="25">
        <v>30408.58</v>
      </c>
      <c r="D13" s="25">
        <v>6900</v>
      </c>
      <c r="E13" s="25">
        <v>9462.58</v>
      </c>
      <c r="F13" s="25">
        <v>2081.77</v>
      </c>
      <c r="G13" s="30">
        <v>295</v>
      </c>
      <c r="H13" s="25">
        <f t="shared" si="0"/>
        <v>18739.349999999999</v>
      </c>
      <c r="I13" s="25"/>
      <c r="J13" s="25">
        <v>1789.98</v>
      </c>
      <c r="K13" s="25">
        <v>1672.2</v>
      </c>
      <c r="L13" s="30"/>
      <c r="M13" s="25">
        <v>5500</v>
      </c>
      <c r="N13" s="25">
        <v>2474</v>
      </c>
      <c r="O13" s="25"/>
      <c r="P13" s="25"/>
      <c r="Q13" s="25"/>
      <c r="R13" s="25">
        <v>699</v>
      </c>
      <c r="S13" s="25"/>
      <c r="T13" s="25">
        <v>10326.5</v>
      </c>
      <c r="U13" s="25"/>
      <c r="V13" s="25"/>
      <c r="W13" s="25"/>
      <c r="X13" s="25">
        <f t="shared" si="1"/>
        <v>22461.68</v>
      </c>
      <c r="Y13" s="25">
        <f t="shared" si="2"/>
        <v>41201.03</v>
      </c>
      <c r="Z13" s="25">
        <v>525</v>
      </c>
      <c r="AA13" s="25">
        <v>599.30999999999995</v>
      </c>
      <c r="AB13" s="25">
        <v>3579.58</v>
      </c>
      <c r="AC13" s="25">
        <f t="shared" si="3"/>
        <v>4703.8899999999994</v>
      </c>
      <c r="AD13" s="25">
        <f t="shared" si="4"/>
        <v>45904.92</v>
      </c>
    </row>
    <row r="14" spans="1:40" x14ac:dyDescent="0.3">
      <c r="A14" s="22">
        <v>45931</v>
      </c>
      <c r="B14" s="25">
        <v>79746.53</v>
      </c>
      <c r="C14" s="25">
        <v>57389</v>
      </c>
      <c r="D14" s="25">
        <v>6900</v>
      </c>
      <c r="E14" s="25"/>
      <c r="F14" s="27"/>
      <c r="G14" s="30">
        <v>235</v>
      </c>
      <c r="H14" s="25">
        <f t="shared" si="0"/>
        <v>7135</v>
      </c>
      <c r="I14" s="25"/>
      <c r="J14" s="25">
        <v>44422</v>
      </c>
      <c r="K14" s="25">
        <v>1140.5</v>
      </c>
      <c r="L14" s="30"/>
      <c r="M14" s="25">
        <v>5299</v>
      </c>
      <c r="N14" s="25">
        <v>1048.5</v>
      </c>
      <c r="O14" s="25">
        <v>16800</v>
      </c>
      <c r="P14" s="25"/>
      <c r="Q14" s="25"/>
      <c r="R14" s="25"/>
      <c r="S14" s="25"/>
      <c r="T14" s="25">
        <v>9625</v>
      </c>
      <c r="U14" s="25"/>
      <c r="V14" s="25">
        <v>675</v>
      </c>
      <c r="W14" s="25">
        <v>1895</v>
      </c>
      <c r="X14" s="25">
        <f t="shared" si="1"/>
        <v>80905</v>
      </c>
      <c r="Y14" s="25">
        <f t="shared" si="2"/>
        <v>88040</v>
      </c>
      <c r="Z14" s="25">
        <v>531.65</v>
      </c>
      <c r="AA14" s="25">
        <v>1540.76</v>
      </c>
      <c r="AB14" s="25"/>
      <c r="AC14" s="25">
        <f t="shared" si="3"/>
        <v>2072.41</v>
      </c>
      <c r="AD14" s="25">
        <f t="shared" si="4"/>
        <v>90112.41</v>
      </c>
    </row>
    <row r="15" spans="1:40" x14ac:dyDescent="0.3">
      <c r="A15" s="22">
        <v>45962</v>
      </c>
      <c r="B15" s="25">
        <v>7730</v>
      </c>
      <c r="C15" s="25">
        <v>64245.02</v>
      </c>
      <c r="D15" s="25">
        <v>5500</v>
      </c>
      <c r="E15" s="25"/>
      <c r="F15" s="27"/>
      <c r="G15" s="30">
        <v>240</v>
      </c>
      <c r="H15" s="25">
        <f t="shared" si="0"/>
        <v>5740</v>
      </c>
      <c r="I15" s="25"/>
      <c r="J15" s="25">
        <v>50580.02</v>
      </c>
      <c r="K15" s="25">
        <v>251.64</v>
      </c>
      <c r="L15" s="30"/>
      <c r="M15" s="25">
        <v>1100</v>
      </c>
      <c r="N15" s="25"/>
      <c r="O15" s="25"/>
      <c r="P15" s="25"/>
      <c r="Q15" s="25"/>
      <c r="R15" s="25"/>
      <c r="S15" s="25"/>
      <c r="T15" s="25">
        <v>9500</v>
      </c>
      <c r="U15" s="25"/>
      <c r="V15" s="25">
        <v>2025</v>
      </c>
      <c r="W15" s="25"/>
      <c r="X15" s="25">
        <f t="shared" si="1"/>
        <v>63456.659999999996</v>
      </c>
      <c r="Y15" s="25">
        <f t="shared" si="2"/>
        <v>69196.66</v>
      </c>
      <c r="Z15" s="25">
        <v>536.16999999999996</v>
      </c>
      <c r="AA15" s="25">
        <v>1818.14</v>
      </c>
      <c r="AB15" s="25"/>
      <c r="AC15" s="25">
        <f t="shared" si="3"/>
        <v>2354.31</v>
      </c>
      <c r="AD15" s="25">
        <f t="shared" si="4"/>
        <v>71550.97</v>
      </c>
    </row>
    <row r="16" spans="1:40" ht="15" thickBot="1" x14ac:dyDescent="0.35">
      <c r="A16" s="23">
        <v>45992</v>
      </c>
      <c r="B16" s="25">
        <v>92138</v>
      </c>
      <c r="C16" s="25">
        <v>84061.98</v>
      </c>
      <c r="D16" s="25">
        <v>5500</v>
      </c>
      <c r="E16" s="25"/>
      <c r="F16" s="27"/>
      <c r="G16" s="31">
        <v>230</v>
      </c>
      <c r="H16" s="25">
        <f t="shared" si="0"/>
        <v>5730</v>
      </c>
      <c r="I16" s="25"/>
      <c r="J16" s="25">
        <v>9460.4</v>
      </c>
      <c r="K16" s="28">
        <v>347.3</v>
      </c>
      <c r="L16" s="31"/>
      <c r="M16" s="25">
        <v>1100</v>
      </c>
      <c r="N16" s="25">
        <v>1033.17</v>
      </c>
      <c r="O16" s="25"/>
      <c r="P16" s="25">
        <v>11499</v>
      </c>
      <c r="Q16" s="25"/>
      <c r="R16" s="25"/>
      <c r="S16" s="25"/>
      <c r="T16" s="25">
        <v>6158</v>
      </c>
      <c r="U16" s="25"/>
      <c r="V16" s="25"/>
      <c r="W16" s="25"/>
      <c r="X16" s="25">
        <f t="shared" si="1"/>
        <v>29597.87</v>
      </c>
      <c r="Y16" s="25">
        <f t="shared" si="2"/>
        <v>35327.869999999995</v>
      </c>
      <c r="Z16" s="25"/>
      <c r="AA16" s="25">
        <v>1045.3800000000001</v>
      </c>
      <c r="AB16" s="25"/>
      <c r="AC16" s="25">
        <f t="shared" si="3"/>
        <v>1045.3800000000001</v>
      </c>
      <c r="AD16" s="25">
        <f t="shared" si="4"/>
        <v>36373.249999999993</v>
      </c>
    </row>
    <row r="17" spans="1:30" s="19" customFormat="1" ht="29.4" customHeight="1" thickBot="1" x14ac:dyDescent="0.35">
      <c r="A17" s="34" t="s">
        <v>19</v>
      </c>
      <c r="B17" s="26">
        <f>SUM(B5:B16)</f>
        <v>532620.97</v>
      </c>
      <c r="C17" s="71" t="s">
        <v>98</v>
      </c>
      <c r="D17" s="26">
        <f t="shared" ref="D17:M17" si="5">SUM(D5:D16)</f>
        <v>75800</v>
      </c>
      <c r="E17" s="26">
        <f>SUM(E5:E16)</f>
        <v>73732.58</v>
      </c>
      <c r="F17" s="26">
        <f t="shared" si="5"/>
        <v>16221.170000000002</v>
      </c>
      <c r="G17" s="32">
        <f t="shared" si="5"/>
        <v>3240</v>
      </c>
      <c r="H17" s="26">
        <f t="shared" si="0"/>
        <v>168993.75000000003</v>
      </c>
      <c r="I17" s="26">
        <f t="shared" si="5"/>
        <v>6496</v>
      </c>
      <c r="J17" s="26">
        <f>SUM(J5:J16)</f>
        <v>110156.57999999999</v>
      </c>
      <c r="K17" s="33">
        <f t="shared" si="5"/>
        <v>3411.64</v>
      </c>
      <c r="L17" s="32">
        <f t="shared" si="5"/>
        <v>29689.859999999997</v>
      </c>
      <c r="M17" s="26">
        <f t="shared" si="5"/>
        <v>13999</v>
      </c>
      <c r="N17" s="26">
        <f t="shared" ref="N17" si="6">SUM(N5:N16)</f>
        <v>22803</v>
      </c>
      <c r="O17" s="26">
        <f t="shared" ref="O17" si="7">SUM(O5:O16)</f>
        <v>29600</v>
      </c>
      <c r="P17" s="26">
        <f t="shared" ref="P17" si="8">SUM(P5:P16)</f>
        <v>11499</v>
      </c>
      <c r="Q17" s="26">
        <f t="shared" ref="Q17" si="9">SUM(Q5:Q16)</f>
        <v>70</v>
      </c>
      <c r="R17" s="26">
        <f t="shared" ref="R17" si="10">SUM(R5:R16)</f>
        <v>699</v>
      </c>
      <c r="S17" s="26">
        <f t="shared" ref="S17" si="11">SUM(S5:S16)</f>
        <v>750</v>
      </c>
      <c r="T17" s="26">
        <f t="shared" ref="T17" si="12">SUM(T5:T16)</f>
        <v>116597.5</v>
      </c>
      <c r="U17" s="26">
        <f t="shared" ref="U17" si="13">SUM(U5:U16)</f>
        <v>2354</v>
      </c>
      <c r="V17" s="26">
        <f t="shared" ref="V17" si="14">SUM(V5:V16)</f>
        <v>2700</v>
      </c>
      <c r="W17" s="26">
        <f t="shared" ref="W17" si="15">SUM(W5:W16)</f>
        <v>1895</v>
      </c>
      <c r="X17" s="26">
        <f>SUM(X5:X16)</f>
        <v>352720.57999999996</v>
      </c>
      <c r="Y17" s="26">
        <f>SUM(Y5:Y16)</f>
        <v>521714.33000000007</v>
      </c>
      <c r="Z17" s="26">
        <f>SUM(Z5:Z16)</f>
        <v>5138.04</v>
      </c>
      <c r="AA17" s="26">
        <f>SUM(AA6:AA16)</f>
        <v>19872.809999999998</v>
      </c>
      <c r="AB17" s="26">
        <f>SUM(AB5:AB16)</f>
        <v>3579.58</v>
      </c>
      <c r="AC17" s="26">
        <f t="shared" si="3"/>
        <v>28590.43</v>
      </c>
      <c r="AD17" s="68">
        <f>Y17+AC17</f>
        <v>550304.76000000013</v>
      </c>
    </row>
  </sheetData>
  <mergeCells count="12">
    <mergeCell ref="AC3:AC4"/>
    <mergeCell ref="AD3:AD4"/>
    <mergeCell ref="C3:C4"/>
    <mergeCell ref="Z3:AB3"/>
    <mergeCell ref="Y3:Y4"/>
    <mergeCell ref="X3:X4"/>
    <mergeCell ref="A1:Q1"/>
    <mergeCell ref="D3:G3"/>
    <mergeCell ref="B3:B4"/>
    <mergeCell ref="A3:A4"/>
    <mergeCell ref="I3:W3"/>
    <mergeCell ref="H3:H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14D20-E783-4FBD-A809-82F66F437C08}">
  <sheetPr filterMode="1"/>
  <dimension ref="C1:N33"/>
  <sheetViews>
    <sheetView topLeftCell="A14" workbookViewId="0">
      <selection activeCell="H32" sqref="H8:I32"/>
    </sheetView>
  </sheetViews>
  <sheetFormatPr defaultRowHeight="14.4" x14ac:dyDescent="0.3"/>
  <cols>
    <col min="4" max="4" width="24.5546875" customWidth="1"/>
  </cols>
  <sheetData>
    <row r="1" spans="3:14" x14ac:dyDescent="0.3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3:14" ht="13.8" customHeight="1" x14ac:dyDescent="0.3">
      <c r="C2" s="62" t="s">
        <v>23</v>
      </c>
      <c r="D2" s="55" t="s">
        <v>24</v>
      </c>
      <c r="E2" s="55" t="s">
        <v>25</v>
      </c>
      <c r="F2" s="64" t="s">
        <v>26</v>
      </c>
      <c r="G2" s="66" t="s">
        <v>27</v>
      </c>
      <c r="H2" s="66"/>
      <c r="I2" s="66"/>
      <c r="J2" s="67" t="s">
        <v>28</v>
      </c>
      <c r="K2" s="67"/>
      <c r="L2" s="67"/>
      <c r="M2" s="55" t="s">
        <v>29</v>
      </c>
      <c r="N2" s="55"/>
    </row>
    <row r="3" spans="3:14" x14ac:dyDescent="0.3">
      <c r="C3" s="56"/>
      <c r="D3" s="63"/>
      <c r="E3" s="63"/>
      <c r="F3" s="65"/>
      <c r="G3" s="5" t="s">
        <v>30</v>
      </c>
      <c r="H3" s="58"/>
      <c r="I3" s="58"/>
      <c r="J3" s="6" t="s">
        <v>30</v>
      </c>
      <c r="K3" s="59"/>
      <c r="L3" s="59"/>
      <c r="M3" s="56"/>
      <c r="N3" s="57"/>
    </row>
    <row r="4" spans="3:14" x14ac:dyDescent="0.3">
      <c r="C4" s="60" t="s">
        <v>31</v>
      </c>
      <c r="D4" s="60"/>
      <c r="E4" s="60"/>
      <c r="F4" s="60"/>
      <c r="G4" s="61"/>
      <c r="H4" s="61"/>
      <c r="I4" s="61"/>
      <c r="J4" s="61"/>
      <c r="K4" s="61"/>
      <c r="L4" s="61"/>
      <c r="M4" s="9"/>
      <c r="N4" s="10">
        <v>0</v>
      </c>
    </row>
    <row r="5" spans="3:14" x14ac:dyDescent="0.3">
      <c r="C5" s="7"/>
      <c r="D5" s="7"/>
      <c r="E5" s="7"/>
      <c r="F5" s="7"/>
      <c r="G5" s="8"/>
      <c r="H5" s="8"/>
      <c r="I5" s="8"/>
      <c r="J5" s="8"/>
      <c r="K5" s="18"/>
      <c r="L5" s="18"/>
      <c r="M5" s="9"/>
      <c r="N5" s="10"/>
    </row>
    <row r="6" spans="3:14" ht="30.6" hidden="1" x14ac:dyDescent="0.3">
      <c r="C6" s="11" t="s">
        <v>32</v>
      </c>
      <c r="D6" s="12" t="s">
        <v>33</v>
      </c>
      <c r="E6" s="12"/>
      <c r="F6" s="12"/>
      <c r="G6" s="13" t="s">
        <v>34</v>
      </c>
      <c r="H6" s="49">
        <v>457.63</v>
      </c>
      <c r="I6" s="49"/>
      <c r="J6" s="13" t="s">
        <v>34</v>
      </c>
      <c r="K6" s="50">
        <v>457.63</v>
      </c>
      <c r="L6" s="50"/>
      <c r="M6" s="14"/>
      <c r="N6" s="15"/>
    </row>
    <row r="7" spans="3:14" ht="30.6" hidden="1" x14ac:dyDescent="0.3">
      <c r="C7" s="11" t="s">
        <v>35</v>
      </c>
      <c r="D7" s="12" t="s">
        <v>36</v>
      </c>
      <c r="E7" s="12"/>
      <c r="F7" s="12"/>
      <c r="G7" s="13" t="s">
        <v>34</v>
      </c>
      <c r="H7" s="49">
        <v>453.78</v>
      </c>
      <c r="I7" s="49"/>
      <c r="J7" s="13" t="s">
        <v>34</v>
      </c>
      <c r="K7" s="50">
        <v>453.78</v>
      </c>
      <c r="L7" s="50"/>
      <c r="M7" s="14"/>
      <c r="N7" s="15"/>
    </row>
    <row r="8" spans="3:14" ht="30.6" x14ac:dyDescent="0.3">
      <c r="C8" s="11" t="s">
        <v>37</v>
      </c>
      <c r="D8" s="12" t="s">
        <v>38</v>
      </c>
      <c r="E8" s="12"/>
      <c r="F8" s="12"/>
      <c r="G8" s="13" t="s">
        <v>34</v>
      </c>
      <c r="H8" s="53">
        <v>1864.41</v>
      </c>
      <c r="I8" s="53"/>
      <c r="J8" s="13" t="s">
        <v>34</v>
      </c>
      <c r="K8" s="54">
        <v>1864.41</v>
      </c>
      <c r="L8" s="54"/>
      <c r="M8" s="14"/>
      <c r="N8" s="15"/>
    </row>
    <row r="9" spans="3:14" ht="30.6" hidden="1" x14ac:dyDescent="0.3">
      <c r="C9" s="11" t="s">
        <v>39</v>
      </c>
      <c r="D9" s="12" t="s">
        <v>40</v>
      </c>
      <c r="E9" s="12"/>
      <c r="F9" s="12"/>
      <c r="G9" s="13" t="s">
        <v>34</v>
      </c>
      <c r="H9" s="49">
        <v>525</v>
      </c>
      <c r="I9" s="49"/>
      <c r="J9" s="13" t="s">
        <v>34</v>
      </c>
      <c r="K9" s="50">
        <v>525</v>
      </c>
      <c r="L9" s="50"/>
      <c r="M9" s="14"/>
      <c r="N9" s="15"/>
    </row>
    <row r="10" spans="3:14" ht="30.6" x14ac:dyDescent="0.3">
      <c r="C10" s="11" t="s">
        <v>41</v>
      </c>
      <c r="D10" s="12" t="s">
        <v>42</v>
      </c>
      <c r="E10" s="12"/>
      <c r="F10" s="12"/>
      <c r="G10" s="13" t="s">
        <v>34</v>
      </c>
      <c r="H10" s="53">
        <v>2000</v>
      </c>
      <c r="I10" s="53"/>
      <c r="J10" s="13" t="s">
        <v>34</v>
      </c>
      <c r="K10" s="54">
        <v>2000</v>
      </c>
      <c r="L10" s="54"/>
      <c r="M10" s="14"/>
      <c r="N10" s="15"/>
    </row>
    <row r="11" spans="3:14" ht="30.6" x14ac:dyDescent="0.3">
      <c r="C11" s="11" t="s">
        <v>43</v>
      </c>
      <c r="D11" s="12" t="s">
        <v>44</v>
      </c>
      <c r="E11" s="12"/>
      <c r="F11" s="12"/>
      <c r="G11" s="13" t="s">
        <v>34</v>
      </c>
      <c r="H11" s="53">
        <v>1933.77</v>
      </c>
      <c r="I11" s="53"/>
      <c r="J11" s="13" t="s">
        <v>34</v>
      </c>
      <c r="K11" s="54">
        <v>1933.77</v>
      </c>
      <c r="L11" s="54"/>
      <c r="M11" s="14"/>
      <c r="N11" s="15"/>
    </row>
    <row r="12" spans="3:14" ht="30.6" x14ac:dyDescent="0.3">
      <c r="C12" s="11" t="s">
        <v>45</v>
      </c>
      <c r="D12" s="12" t="s">
        <v>46</v>
      </c>
      <c r="E12" s="12"/>
      <c r="F12" s="12"/>
      <c r="G12" s="13" t="s">
        <v>34</v>
      </c>
      <c r="H12" s="53">
        <v>2000</v>
      </c>
      <c r="I12" s="53"/>
      <c r="J12" s="13" t="s">
        <v>34</v>
      </c>
      <c r="K12" s="54">
        <v>2000</v>
      </c>
      <c r="L12" s="54"/>
      <c r="M12" s="14"/>
      <c r="N12" s="15"/>
    </row>
    <row r="13" spans="3:14" ht="30.6" x14ac:dyDescent="0.3">
      <c r="C13" s="11" t="s">
        <v>47</v>
      </c>
      <c r="D13" s="12" t="s">
        <v>48</v>
      </c>
      <c r="E13" s="12"/>
      <c r="F13" s="12"/>
      <c r="G13" s="13" t="s">
        <v>34</v>
      </c>
      <c r="H13" s="53">
        <v>2000</v>
      </c>
      <c r="I13" s="53"/>
      <c r="J13" s="13" t="s">
        <v>34</v>
      </c>
      <c r="K13" s="54">
        <v>2000</v>
      </c>
      <c r="L13" s="54"/>
      <c r="M13" s="14"/>
      <c r="N13" s="15"/>
    </row>
    <row r="14" spans="3:14" ht="30.6" x14ac:dyDescent="0.3">
      <c r="C14" s="11" t="s">
        <v>49</v>
      </c>
      <c r="D14" s="12" t="s">
        <v>50</v>
      </c>
      <c r="E14" s="12"/>
      <c r="F14" s="12"/>
      <c r="G14" s="13" t="s">
        <v>34</v>
      </c>
      <c r="H14" s="49">
        <v>171.19</v>
      </c>
      <c r="I14" s="49"/>
      <c r="J14" s="13" t="s">
        <v>34</v>
      </c>
      <c r="K14" s="50">
        <v>171.19</v>
      </c>
      <c r="L14" s="50"/>
      <c r="M14" s="14"/>
      <c r="N14" s="15"/>
    </row>
    <row r="15" spans="3:14" ht="30.6" x14ac:dyDescent="0.3">
      <c r="C15" s="11" t="s">
        <v>49</v>
      </c>
      <c r="D15" s="12" t="s">
        <v>50</v>
      </c>
      <c r="E15" s="12"/>
      <c r="F15" s="12"/>
      <c r="G15" s="13" t="s">
        <v>34</v>
      </c>
      <c r="H15" s="49">
        <v>42.72</v>
      </c>
      <c r="I15" s="49"/>
      <c r="J15" s="13" t="s">
        <v>34</v>
      </c>
      <c r="K15" s="50">
        <v>42.72</v>
      </c>
      <c r="L15" s="50"/>
      <c r="M15" s="14"/>
      <c r="N15" s="15"/>
    </row>
    <row r="16" spans="3:14" ht="30.6" hidden="1" x14ac:dyDescent="0.3">
      <c r="C16" s="11" t="s">
        <v>51</v>
      </c>
      <c r="D16" s="12" t="s">
        <v>52</v>
      </c>
      <c r="E16" s="12"/>
      <c r="F16" s="12"/>
      <c r="G16" s="13" t="s">
        <v>34</v>
      </c>
      <c r="H16" s="49">
        <v>527.20000000000005</v>
      </c>
      <c r="I16" s="49"/>
      <c r="J16" s="13" t="s">
        <v>34</v>
      </c>
      <c r="K16" s="50">
        <v>527.20000000000005</v>
      </c>
      <c r="L16" s="50"/>
      <c r="M16" s="14"/>
      <c r="N16" s="15"/>
    </row>
    <row r="17" spans="3:14" ht="30.6" x14ac:dyDescent="0.3">
      <c r="C17" s="11" t="s">
        <v>53</v>
      </c>
      <c r="D17" s="12" t="s">
        <v>54</v>
      </c>
      <c r="E17" s="12"/>
      <c r="F17" s="12"/>
      <c r="G17" s="13" t="s">
        <v>34</v>
      </c>
      <c r="H17" s="53">
        <v>2000</v>
      </c>
      <c r="I17" s="53"/>
      <c r="J17" s="13" t="s">
        <v>34</v>
      </c>
      <c r="K17" s="54">
        <v>2000</v>
      </c>
      <c r="L17" s="54"/>
      <c r="M17" s="14"/>
      <c r="N17" s="15"/>
    </row>
    <row r="18" spans="3:14" ht="30.6" x14ac:dyDescent="0.3">
      <c r="C18" s="11" t="s">
        <v>55</v>
      </c>
      <c r="D18" s="12" t="s">
        <v>56</v>
      </c>
      <c r="E18" s="12"/>
      <c r="F18" s="12"/>
      <c r="G18" s="13" t="s">
        <v>34</v>
      </c>
      <c r="H18" s="49">
        <v>305.58</v>
      </c>
      <c r="I18" s="49"/>
      <c r="J18" s="13" t="s">
        <v>34</v>
      </c>
      <c r="K18" s="50">
        <v>305.58</v>
      </c>
      <c r="L18" s="50"/>
      <c r="M18" s="14"/>
      <c r="N18" s="15"/>
    </row>
    <row r="19" spans="3:14" ht="30.6" hidden="1" x14ac:dyDescent="0.3">
      <c r="C19" s="11" t="s">
        <v>57</v>
      </c>
      <c r="D19" s="12" t="s">
        <v>58</v>
      </c>
      <c r="E19" s="12"/>
      <c r="F19" s="12"/>
      <c r="G19" s="13" t="s">
        <v>34</v>
      </c>
      <c r="H19" s="49">
        <v>527.20000000000005</v>
      </c>
      <c r="I19" s="49"/>
      <c r="J19" s="13" t="s">
        <v>34</v>
      </c>
      <c r="K19" s="50">
        <v>527.20000000000005</v>
      </c>
      <c r="L19" s="50"/>
      <c r="M19" s="14"/>
      <c r="N19" s="15"/>
    </row>
    <row r="20" spans="3:14" ht="30.6" x14ac:dyDescent="0.3">
      <c r="C20" s="11" t="s">
        <v>59</v>
      </c>
      <c r="D20" s="12" t="s">
        <v>60</v>
      </c>
      <c r="E20" s="12"/>
      <c r="F20" s="12"/>
      <c r="G20" s="13" t="s">
        <v>34</v>
      </c>
      <c r="H20" s="53">
        <v>1993.83</v>
      </c>
      <c r="I20" s="53"/>
      <c r="J20" s="13" t="s">
        <v>34</v>
      </c>
      <c r="K20" s="54">
        <v>1993.83</v>
      </c>
      <c r="L20" s="54"/>
      <c r="M20" s="14"/>
      <c r="N20" s="15"/>
    </row>
    <row r="21" spans="3:14" ht="30.6" hidden="1" x14ac:dyDescent="0.3">
      <c r="C21" s="11" t="s">
        <v>61</v>
      </c>
      <c r="D21" s="12" t="s">
        <v>62</v>
      </c>
      <c r="E21" s="12"/>
      <c r="F21" s="12"/>
      <c r="G21" s="13" t="s">
        <v>34</v>
      </c>
      <c r="H21" s="49">
        <v>529.41</v>
      </c>
      <c r="I21" s="49"/>
      <c r="J21" s="13" t="s">
        <v>34</v>
      </c>
      <c r="K21" s="50">
        <v>529.41</v>
      </c>
      <c r="L21" s="50"/>
      <c r="M21" s="14"/>
      <c r="N21" s="15"/>
    </row>
    <row r="22" spans="3:14" ht="30.6" x14ac:dyDescent="0.3">
      <c r="C22" s="11" t="s">
        <v>63</v>
      </c>
      <c r="D22" s="12" t="s">
        <v>64</v>
      </c>
      <c r="E22" s="12"/>
      <c r="F22" s="12"/>
      <c r="G22" s="13" t="s">
        <v>34</v>
      </c>
      <c r="H22" s="49">
        <v>557.72</v>
      </c>
      <c r="I22" s="49"/>
      <c r="J22" s="13" t="s">
        <v>34</v>
      </c>
      <c r="K22" s="50">
        <v>557.72</v>
      </c>
      <c r="L22" s="50"/>
      <c r="M22" s="14"/>
      <c r="N22" s="15"/>
    </row>
    <row r="23" spans="3:14" ht="30.6" hidden="1" x14ac:dyDescent="0.3">
      <c r="C23" s="11" t="s">
        <v>65</v>
      </c>
      <c r="D23" s="12" t="s">
        <v>66</v>
      </c>
      <c r="E23" s="12"/>
      <c r="F23" s="12"/>
      <c r="G23" s="13" t="s">
        <v>34</v>
      </c>
      <c r="H23" s="49">
        <v>525</v>
      </c>
      <c r="I23" s="49"/>
      <c r="J23" s="13" t="s">
        <v>34</v>
      </c>
      <c r="K23" s="50">
        <v>525</v>
      </c>
      <c r="L23" s="50"/>
      <c r="M23" s="14"/>
      <c r="N23" s="15"/>
    </row>
    <row r="24" spans="3:14" ht="30.6" x14ac:dyDescent="0.3">
      <c r="C24" s="11" t="s">
        <v>67</v>
      </c>
      <c r="D24" s="12" t="s">
        <v>68</v>
      </c>
      <c r="E24" s="12"/>
      <c r="F24" s="12"/>
      <c r="G24" s="13" t="s">
        <v>34</v>
      </c>
      <c r="H24" s="49">
        <v>599.30999999999995</v>
      </c>
      <c r="I24" s="49"/>
      <c r="J24" s="13" t="s">
        <v>34</v>
      </c>
      <c r="K24" s="50">
        <v>599.30999999999995</v>
      </c>
      <c r="L24" s="50"/>
      <c r="M24" s="14"/>
      <c r="N24" s="15"/>
    </row>
    <row r="25" spans="3:14" ht="30.6" hidden="1" x14ac:dyDescent="0.3">
      <c r="C25" s="11" t="s">
        <v>69</v>
      </c>
      <c r="D25" s="12" t="s">
        <v>70</v>
      </c>
      <c r="E25" s="12"/>
      <c r="F25" s="12"/>
      <c r="G25" s="13" t="s">
        <v>34</v>
      </c>
      <c r="H25" s="53">
        <v>3579.58</v>
      </c>
      <c r="I25" s="53"/>
      <c r="J25" s="13" t="s">
        <v>34</v>
      </c>
      <c r="K25" s="54">
        <v>3579.58</v>
      </c>
      <c r="L25" s="54"/>
      <c r="M25" s="14"/>
      <c r="N25" s="15"/>
    </row>
    <row r="26" spans="3:14" ht="30.6" hidden="1" x14ac:dyDescent="0.3">
      <c r="C26" s="11" t="s">
        <v>71</v>
      </c>
      <c r="D26" s="12" t="s">
        <v>72</v>
      </c>
      <c r="E26" s="12"/>
      <c r="F26" s="12"/>
      <c r="G26" s="13" t="s">
        <v>34</v>
      </c>
      <c r="H26" s="49">
        <v>525</v>
      </c>
      <c r="I26" s="49"/>
      <c r="J26" s="13" t="s">
        <v>34</v>
      </c>
      <c r="K26" s="50">
        <v>525</v>
      </c>
      <c r="L26" s="50"/>
      <c r="M26" s="14"/>
      <c r="N26" s="15"/>
    </row>
    <row r="27" spans="3:14" ht="30.6" x14ac:dyDescent="0.3">
      <c r="C27" s="11" t="s">
        <v>73</v>
      </c>
      <c r="D27" s="12" t="s">
        <v>74</v>
      </c>
      <c r="E27" s="12"/>
      <c r="F27" s="12"/>
      <c r="G27" s="13" t="s">
        <v>34</v>
      </c>
      <c r="H27" s="53">
        <v>1540.76</v>
      </c>
      <c r="I27" s="53"/>
      <c r="J27" s="13" t="s">
        <v>34</v>
      </c>
      <c r="K27" s="54">
        <v>1540.76</v>
      </c>
      <c r="L27" s="54"/>
      <c r="M27" s="14"/>
      <c r="N27" s="15"/>
    </row>
    <row r="28" spans="3:14" ht="30.6" hidden="1" x14ac:dyDescent="0.3">
      <c r="C28" s="11" t="s">
        <v>75</v>
      </c>
      <c r="D28" s="12" t="s">
        <v>76</v>
      </c>
      <c r="E28" s="12"/>
      <c r="F28" s="12"/>
      <c r="G28" s="13" t="s">
        <v>34</v>
      </c>
      <c r="H28" s="49">
        <v>531.65</v>
      </c>
      <c r="I28" s="49"/>
      <c r="J28" s="13" t="s">
        <v>34</v>
      </c>
      <c r="K28" s="50">
        <v>531.65</v>
      </c>
      <c r="L28" s="50"/>
      <c r="M28" s="14"/>
      <c r="N28" s="15"/>
    </row>
    <row r="29" spans="3:14" ht="30.6" x14ac:dyDescent="0.3">
      <c r="C29" s="11" t="s">
        <v>77</v>
      </c>
      <c r="D29" s="12" t="s">
        <v>78</v>
      </c>
      <c r="E29" s="12"/>
      <c r="F29" s="12"/>
      <c r="G29" s="13" t="s">
        <v>34</v>
      </c>
      <c r="H29" s="53">
        <v>1818.14</v>
      </c>
      <c r="I29" s="53"/>
      <c r="J29" s="13" t="s">
        <v>34</v>
      </c>
      <c r="K29" s="54">
        <v>1818.14</v>
      </c>
      <c r="L29" s="54"/>
      <c r="M29" s="14"/>
      <c r="N29" s="15"/>
    </row>
    <row r="30" spans="3:14" ht="30.6" hidden="1" x14ac:dyDescent="0.3">
      <c r="C30" s="11" t="s">
        <v>79</v>
      </c>
      <c r="D30" s="12" t="s">
        <v>80</v>
      </c>
      <c r="E30" s="12"/>
      <c r="F30" s="12"/>
      <c r="G30" s="13" t="s">
        <v>34</v>
      </c>
      <c r="H30" s="49">
        <v>536.16999999999996</v>
      </c>
      <c r="I30" s="49"/>
      <c r="J30" s="13" t="s">
        <v>34</v>
      </c>
      <c r="K30" s="50">
        <v>536.16999999999996</v>
      </c>
      <c r="L30" s="50"/>
      <c r="M30" s="14"/>
      <c r="N30" s="15"/>
    </row>
    <row r="31" spans="3:14" ht="30.6" x14ac:dyDescent="0.3">
      <c r="C31" s="11" t="s">
        <v>81</v>
      </c>
      <c r="D31" s="12" t="s">
        <v>82</v>
      </c>
      <c r="E31" s="12"/>
      <c r="F31" s="12"/>
      <c r="G31" s="13" t="s">
        <v>34</v>
      </c>
      <c r="H31" s="49">
        <v>895.86</v>
      </c>
      <c r="I31" s="49"/>
      <c r="J31" s="13" t="s">
        <v>34</v>
      </c>
      <c r="K31" s="50">
        <v>895.86</v>
      </c>
      <c r="L31" s="50"/>
      <c r="M31" s="14"/>
      <c r="N31" s="15"/>
    </row>
    <row r="32" spans="3:14" ht="30.6" x14ac:dyDescent="0.3">
      <c r="C32" s="11" t="s">
        <v>83</v>
      </c>
      <c r="D32" s="12" t="s">
        <v>84</v>
      </c>
      <c r="E32" s="12"/>
      <c r="F32" s="12"/>
      <c r="G32" s="13" t="s">
        <v>34</v>
      </c>
      <c r="H32" s="49">
        <v>149.52000000000001</v>
      </c>
      <c r="I32" s="49"/>
      <c r="J32" s="13" t="s">
        <v>34</v>
      </c>
      <c r="K32" s="50">
        <v>149.52000000000001</v>
      </c>
      <c r="L32" s="50"/>
      <c r="M32" s="14"/>
      <c r="N32" s="15"/>
    </row>
    <row r="33" spans="3:14" hidden="1" x14ac:dyDescent="0.3">
      <c r="C33" s="51" t="s">
        <v>85</v>
      </c>
      <c r="D33" s="51"/>
      <c r="E33" s="51"/>
      <c r="F33" s="51"/>
      <c r="G33" s="52">
        <v>28590.43</v>
      </c>
      <c r="H33" s="52"/>
      <c r="I33" s="52"/>
      <c r="J33" s="52">
        <v>28590.43</v>
      </c>
      <c r="K33" s="52"/>
      <c r="L33" s="52"/>
      <c r="M33" s="16"/>
      <c r="N33" s="17">
        <v>0</v>
      </c>
    </row>
  </sheetData>
  <autoFilter ref="C5:N33" xr:uid="{47114D20-E783-4FBD-A809-82F66F437C08}">
    <filterColumn colId="1">
      <filters>
        <filter val="Операція 0000-000022 від 11.05.2025 12:00:01_x000a_фейсбук"/>
        <filter val="Операція 0000-000023 від 17.05.2025 12:00:05_x000a_фейсбук"/>
        <filter val="Операція 0000-000025 від 17.07.2025 12:00:05_x000a_Фейсбук  (мета)"/>
        <filter val="Операція 0000-000027 від 17.06.2025 12:00:00_x000a_Фейсбук  (мета)"/>
        <filter val="Операція 0000-000028 від 09.06.2025 12:00:01_x000a_Фейсбук  (мета)"/>
        <filter val="Операція 0000-000030 від 27.04.2025 12:00:06_x000a_фейсбук"/>
        <filter val="Операція 0000-000031 від 17.04.2025 12:00:05_x000a_фейсбук"/>
        <filter val="Операція 0000-000033 від 02.04.2025 12:00:06_x000a_фейсбук"/>
        <filter val="Операція 0000-000034 від 17.03.2025 12:00:07_x000a_фейсбук"/>
        <filter val="Операція 0000-000042 від 17.08.2025 12:00:00_x000a_Фейсбук  (мета)"/>
        <filter val="Операція 0000-000044 від 17.09.2025 12:00:01_x000a_Фейсбук  (мета)"/>
        <filter val="Операція 0000-000047 від 17.10.2025 12:00:10_x000a_Фейсбук  (мета)"/>
        <filter val="Операція 0000-000049 від 17.11.2025 12:00:03_x000a_Фейсбук  (мета)"/>
        <filter val="Операція 0000-000051 від 03.12.2025 12:00:00_x000a_Фейсбук  (мета)"/>
        <filter val="Операція 0000-000052 від 17.12.2025 12:00:00_x000a_Фейсбук  (мета)"/>
      </filters>
    </filterColumn>
  </autoFilter>
  <mergeCells count="68">
    <mergeCell ref="H6:I6"/>
    <mergeCell ref="K6:L6"/>
    <mergeCell ref="C2:C3"/>
    <mergeCell ref="D2:D3"/>
    <mergeCell ref="E2:E3"/>
    <mergeCell ref="F2:F3"/>
    <mergeCell ref="G2:I2"/>
    <mergeCell ref="J2:L2"/>
    <mergeCell ref="M2:N3"/>
    <mergeCell ref="H3:I3"/>
    <mergeCell ref="K3:L3"/>
    <mergeCell ref="C4:F4"/>
    <mergeCell ref="G4:L4"/>
    <mergeCell ref="H7:I7"/>
    <mergeCell ref="K7:L7"/>
    <mergeCell ref="H8:I8"/>
    <mergeCell ref="K8:L8"/>
    <mergeCell ref="H9:I9"/>
    <mergeCell ref="K9:L9"/>
    <mergeCell ref="H10:I10"/>
    <mergeCell ref="K10:L10"/>
    <mergeCell ref="H11:I11"/>
    <mergeCell ref="K11:L11"/>
    <mergeCell ref="H12:I12"/>
    <mergeCell ref="K12:L12"/>
    <mergeCell ref="H13:I13"/>
    <mergeCell ref="K13:L13"/>
    <mergeCell ref="H14:I14"/>
    <mergeCell ref="K14:L14"/>
    <mergeCell ref="H15:I15"/>
    <mergeCell ref="K15:L15"/>
    <mergeCell ref="H16:I16"/>
    <mergeCell ref="K16:L16"/>
    <mergeCell ref="H17:I17"/>
    <mergeCell ref="K17:L17"/>
    <mergeCell ref="H18:I18"/>
    <mergeCell ref="K18:L18"/>
    <mergeCell ref="H19:I19"/>
    <mergeCell ref="K19:L19"/>
    <mergeCell ref="H20:I20"/>
    <mergeCell ref="K20:L20"/>
    <mergeCell ref="H21:I21"/>
    <mergeCell ref="K21:L21"/>
    <mergeCell ref="H22:I22"/>
    <mergeCell ref="K22:L22"/>
    <mergeCell ref="H23:I23"/>
    <mergeCell ref="K23:L23"/>
    <mergeCell ref="H24:I24"/>
    <mergeCell ref="K24:L24"/>
    <mergeCell ref="H25:I25"/>
    <mergeCell ref="K25:L25"/>
    <mergeCell ref="H26:I26"/>
    <mergeCell ref="K26:L26"/>
    <mergeCell ref="H27:I27"/>
    <mergeCell ref="K27:L27"/>
    <mergeCell ref="H28:I28"/>
    <mergeCell ref="K28:L28"/>
    <mergeCell ref="H29:I29"/>
    <mergeCell ref="K29:L29"/>
    <mergeCell ref="H30:I30"/>
    <mergeCell ref="K30:L30"/>
    <mergeCell ref="H31:I31"/>
    <mergeCell ref="K31:L31"/>
    <mergeCell ref="H32:I32"/>
    <mergeCell ref="K32:L32"/>
    <mergeCell ref="C33:F33"/>
    <mergeCell ref="G33:I33"/>
    <mergeCell ref="J33:L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PaperCloud</dc:creator>
  <cp:lastModifiedBy>stepanyuk@llcgt.com</cp:lastModifiedBy>
  <dcterms:created xsi:type="dcterms:W3CDTF">2015-06-05T18:19:34Z</dcterms:created>
  <dcterms:modified xsi:type="dcterms:W3CDTF">2026-01-14T08:12:08Z</dcterms:modified>
</cp:coreProperties>
</file>